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lan" sheetId="2" state="visible" r:id="rId2"/>
    <sheet name="Assumptions" sheetId="3" state="visible" r:id="rId3"/>
    <sheet name="Fictitious example" sheetId="4" state="visible" r:id="rId4"/>
  </sheets>
  <definedNames>
    <definedName name="_xlnm.Print_Titles" localSheetId="1">'Plan'!$A:$A</definedName>
    <definedName name="_xlnm.Print_Area" localSheetId="1">'Plan'!$A$1:$O$34</definedName>
    <definedName name="_xlnm.Print_Titles" localSheetId="3">'Fictitious example'!$A:$A</definedName>
    <definedName name="_xlnm.Print_Area" localSheetId="3">'Fictitious example'!$A$1:$O$34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 mmm yyyy"/>
    <numFmt numFmtId="165" formatCode="#,##0;-#,##0;&quot;-&quot;"/>
    <numFmt numFmtId="166" formatCode="&quot;Week &quot;0"/>
    <numFmt numFmtId="167" formatCode="0&quot; of 13&quot;"/>
    <numFmt numFmtId="168" formatCode="&quot;W&quot;0"/>
    <numFmt numFmtId="169" formatCode="dd mmm yy"/>
    <numFmt numFmtId="170" formatCode="0;-0;&quot;-&quot;"/>
  </numFmts>
  <fonts count="13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b val="1"/>
      <color rgb="00EEEAE6"/>
      <sz val="9"/>
    </font>
    <font>
      <name val="Arial"/>
      <b val="1"/>
      <color rgb="002B2B2B"/>
      <sz val="10.5"/>
    </font>
    <font>
      <name val="Arial"/>
      <i val="1"/>
      <color rgb="0057534E"/>
      <sz val="10"/>
    </font>
    <font>
      <name val="Arial"/>
      <b val="1"/>
      <color rgb="00EEEAE6"/>
      <sz val="10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9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  <border>
      <top style="thin">
        <color rgb="002B2B2B"/>
      </top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  <border>
      <left style="thin">
        <color rgb="007E7973"/>
      </left>
      <right style="thin">
        <color rgb="007E7973"/>
      </right>
      <top style="thin">
        <color rgb="002B2B2B"/>
      </top>
      <bottom style="thin">
        <color rgb="007E7973"/>
      </bottom>
    </border>
  </borders>
  <cellStyleXfs count="1">
    <xf numFmtId="0" fontId="1" fillId="0" borderId="0"/>
  </cellStyleXfs>
  <cellXfs count="50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top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" fillId="3" borderId="4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166" fontId="6" fillId="3" borderId="4" applyAlignment="1" pivotButton="0" quotePrefix="0" xfId="0">
      <alignment horizontal="right" vertical="center"/>
    </xf>
    <xf numFmtId="165" fontId="1" fillId="2" borderId="3" applyAlignment="1" applyProtection="1" pivotButton="0" quotePrefix="0" xfId="0">
      <alignment horizontal="right" vertical="center"/>
      <protection locked="0" hidden="0"/>
    </xf>
    <xf numFmtId="165" fontId="6" fillId="3" borderId="4" applyAlignment="1" pivotButton="0" quotePrefix="0" xfId="0">
      <alignment horizontal="right" vertical="center"/>
    </xf>
    <xf numFmtId="166" fontId="1" fillId="3" borderId="4" applyAlignment="1" pivotButton="0" quotePrefix="0" xfId="0">
      <alignment horizontal="right" vertical="center"/>
    </xf>
    <xf numFmtId="167" fontId="1" fillId="3" borderId="4" applyAlignment="1" pivotButton="0" quotePrefix="0" xfId="0">
      <alignment horizontal="right" vertical="center"/>
    </xf>
    <xf numFmtId="0" fontId="9" fillId="4" borderId="5" applyAlignment="1" pivotButton="0" quotePrefix="0" xfId="0">
      <alignment horizontal="left" vertical="center" wrapText="1"/>
    </xf>
    <xf numFmtId="168" fontId="9" fillId="4" borderId="5" applyAlignment="1" pivotButton="0" quotePrefix="0" xfId="0">
      <alignment horizontal="right" vertical="center"/>
    </xf>
    <xf numFmtId="0" fontId="9" fillId="4" borderId="5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69" fontId="6" fillId="2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vertical="center" indent="1"/>
      <protection locked="0" hidden="0"/>
    </xf>
    <xf numFmtId="165" fontId="1" fillId="3" borderId="4" applyAlignment="1" pivotButton="0" quotePrefix="0" xfId="0">
      <alignment horizontal="right" vertical="center"/>
    </xf>
    <xf numFmtId="0" fontId="6" fillId="0" borderId="6" applyAlignment="1" pivotButton="0" quotePrefix="0" xfId="0">
      <alignment horizontal="left" vertical="center"/>
    </xf>
    <xf numFmtId="165" fontId="6" fillId="3" borderId="7" applyAlignment="1" pivotButton="0" quotePrefix="0" xfId="0">
      <alignment horizontal="right" vertical="center"/>
    </xf>
    <xf numFmtId="0" fontId="10" fillId="5" borderId="0" applyAlignment="1" pivotButton="0" quotePrefix="0" xfId="0">
      <alignment horizontal="left" vertical="center"/>
    </xf>
    <xf numFmtId="165" fontId="6" fillId="5" borderId="8" applyAlignment="1" pivotButton="0" quotePrefix="0" xfId="0">
      <alignment horizontal="right" vertical="center"/>
    </xf>
    <xf numFmtId="0" fontId="6" fillId="3" borderId="4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left" vertical="center"/>
    </xf>
    <xf numFmtId="170" fontId="1" fillId="3" borderId="4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1" fontId="1" fillId="2" borderId="3" applyAlignment="1" applyProtection="1" pivotButton="0" quotePrefix="0" xfId="0">
      <alignment horizontal="right" vertical="center"/>
      <protection locked="0" hidden="0"/>
    </xf>
    <xf numFmtId="0" fontId="11" fillId="0" borderId="4" applyAlignment="1" pivotButton="0" quotePrefix="0" xfId="0">
      <alignment horizontal="left" vertical="top" wrapText="1"/>
    </xf>
    <xf numFmtId="1" fontId="1" fillId="3" borderId="4" applyAlignment="1" pivotButton="0" quotePrefix="0" xfId="0">
      <alignment horizontal="center" vertical="center"/>
    </xf>
    <xf numFmtId="0" fontId="1" fillId="2" borderId="3" applyAlignment="1" applyProtection="1" pivotButton="0" quotePrefix="0" xfId="0">
      <alignment horizontal="left" vertical="top" wrapText="1"/>
      <protection locked="0" hidden="0"/>
    </xf>
    <xf numFmtId="0" fontId="6" fillId="5" borderId="0" applyAlignment="1" pivotButton="0" quotePrefix="0" xfId="0">
      <alignment horizontal="left" vertical="center" wrapText="1"/>
    </xf>
    <xf numFmtId="0" fontId="0" fillId="5" borderId="0" pivotButton="0" quotePrefix="0" xfId="0"/>
  </cellXfs>
  <cellStyles count="1">
    <cellStyle name="Normal" xfId="0" builtinId="0" hidden="0"/>
  </cellStyles>
  <dxfs count="1">
    <dxf>
      <font>
        <b val="1"/>
        <color rgb="00B236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6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</cols>
  <sheetData>
    <row r="1" ht="30" customHeight="1">
      <c r="B1" s="1" t="inlineStr">
        <is>
          <t>13-week cash flow plan</t>
        </is>
      </c>
    </row>
    <row r="2">
      <c r="B2" s="2" t="inlineStr">
        <is>
          <t>Template offered by THG Conseil · Tudor Hilcu, founder and head of THG Conseil · thgconseil.fr</t>
        </is>
      </c>
    </row>
    <row r="3" ht="9" customHeight="1"/>
    <row r="4" ht="20" customHeight="1">
      <c r="B4" s="3" t="inlineStr">
        <is>
          <t>Why 13 weeks</t>
        </is>
      </c>
      <c r="C4" s="4" t="n"/>
    </row>
    <row r="5" ht="30.4" customHeight="1">
      <c r="C5" s="5" t="inlineStr">
        <is>
          <t>Cash tension can often be seen several weeks ahead, provided you track it week by week. Thirteen weeks is one quarter: short enough to stay reliable, long enough to see VAT, loan repayments and large supplier payments coming.</t>
        </is>
      </c>
    </row>
    <row r="6" ht="17.2" customHeight="1">
      <c r="C6" s="5" t="inlineStr">
        <is>
          <t>Close to 70,000 French businesses failed in 2025, a record (Altares, 2025 business failures report).</t>
        </is>
      </c>
    </row>
    <row r="7" ht="9" customHeight="1"/>
    <row r="8" ht="20" customHeight="1">
      <c r="B8" s="3" t="inlineStr">
        <is>
          <t>The method in 5 steps (half a day to build the plan)</t>
        </is>
      </c>
      <c r="C8" s="4" t="n"/>
    </row>
    <row r="9" ht="30.4" customHeight="1">
      <c r="B9" s="6" t="n">
        <v>1</v>
      </c>
      <c r="C9" s="5" t="inlineStr">
        <is>
          <t>Start from the actual balance of your bank accounts this Monday. In the “Plan” tab, enter the date of the Monday of week 1 and the opening balance, all banks combined.</t>
        </is>
      </c>
    </row>
    <row r="10" ht="17.2" customHeight="1">
      <c r="B10" s="6" t="n">
        <v>2</v>
      </c>
      <c r="C10" s="5" t="inlineStr">
        <is>
          <t>Place cash in week by week, on the date each customer actually tends to pay, not on the invoice due date.</t>
        </is>
      </c>
    </row>
    <row r="11" ht="30.4" customHeight="1">
      <c r="B11" s="6" t="n">
        <v>3</v>
      </c>
      <c r="C11" s="5" t="inlineStr">
        <is>
          <t>Place cash out: salaries, payroll taxes, VAT, rent, loans, suppliers. Do not forget quarterly and annual payments that fall within the 13 weeks.</t>
        </is>
      </c>
    </row>
    <row r="12" ht="30.4" customHeight="1">
      <c r="B12" s="6" t="n">
        <v>4</v>
      </c>
      <c r="C12" s="5" t="inlineStr">
        <is>
          <t>Work out the closing balance of each week and spot the first week that falls below your safety threshold. The template does it for you: enter the threshold, balances below it turn red and the first week concerned shows at the top of the plan.</t>
        </is>
      </c>
    </row>
    <row r="13" ht="30.4" customHeight="1">
      <c r="B13" s="6" t="n">
        <v>5</v>
      </c>
      <c r="C13" s="5" t="inlineStr">
        <is>
          <t>Update it every Friday. A plan nobody touches is wrong within two weeks. Replace last week’s forecast with actuals and review the weeks ahead.</t>
        </is>
      </c>
    </row>
    <row r="14" ht="9" customHeight="1"/>
    <row r="15" ht="20" customHeight="1">
      <c r="B15" s="3" t="inlineStr">
        <is>
          <t>If a week falls below the threshold</t>
        </is>
      </c>
      <c r="C15" s="4" t="n"/>
    </row>
    <row r="16" ht="30.4" customHeight="1">
      <c r="C16" s="5" t="inlineStr">
        <is>
          <t>If a week turns red two months ahead, you still have options: chase customers, postpone a purchase, talk to your banker, ask for a payment plan on tax and social debts with your accountant. If it turns red next week, far fewer options remain.</t>
        </is>
      </c>
    </row>
    <row r="17" ht="9" customHeight="1"/>
    <row r="18" ht="20" customHeight="1">
      <c r="B18" s="3" t="inlineStr">
        <is>
          <t>Cells</t>
        </is>
      </c>
      <c r="C18" s="4" t="n"/>
    </row>
    <row r="19" ht="18" customHeight="1">
      <c r="B19" s="7" t="n"/>
      <c r="C19" s="8" t="inlineStr">
        <is>
          <t>Input cell: your dates, amounts and labels.</t>
        </is>
      </c>
    </row>
    <row r="20" ht="18" customHeight="1">
      <c r="B20" s="9" t="n"/>
      <c r="C20" s="8" t="inlineStr">
        <is>
          <t>Calculated cell: protected, it updates by itself.</t>
        </is>
      </c>
    </row>
    <row r="21" ht="18" customHeight="1">
      <c r="B21" s="10" t="inlineStr">
        <is>
          <t>Red</t>
        </is>
      </c>
      <c r="C21" s="8" t="inlineStr">
        <is>
          <t>Alert: closing balance of the week below your safety threshold.</t>
        </is>
      </c>
    </row>
    <row r="22" ht="9" customHeight="1"/>
    <row r="23" ht="20" customHeight="1">
      <c r="B23" s="3" t="inlineStr">
        <is>
          <t>Tips</t>
        </is>
      </c>
      <c r="C23" s="4" t="n"/>
    </row>
    <row r="24" ht="17.2" customHeight="1">
      <c r="B24" s="11" t="inlineStr">
        <is>
          <t>·</t>
        </is>
      </c>
      <c r="C24" s="5" t="inlineStr">
        <is>
          <t>Enter positive amounts, including VAT, on the date the money moves: the template knows what comes in and what goes out.</t>
        </is>
      </c>
    </row>
    <row r="25" ht="30.4" customHeight="1">
      <c r="B25" s="11" t="inlineStr">
        <is>
          <t>·</t>
        </is>
      </c>
      <c r="C25" s="5" t="inlineStr">
        <is>
          <t>In the “Assumptions” tab, write down where each significant amount comes from: a customer’s payment time, the date of a repayment, the VAT frequency.</t>
        </is>
      </c>
    </row>
    <row r="26" ht="30.4" customHeight="1">
      <c r="B26" s="11" t="inlineStr">
        <is>
          <t>·</t>
        </is>
      </c>
      <c r="C26" s="5" t="inlineStr">
        <is>
          <t>Roll the plan forward every Monday: save a dated copy of the file, enter the new Monday and today’s actual balance, shift the amounts one column to the left, then complete week 13.</t>
        </is>
      </c>
    </row>
    <row r="27" ht="30.4" customHeight="1">
      <c r="B27" s="11" t="inlineStr">
        <is>
          <t>·</t>
        </is>
      </c>
      <c r="C27" s="5" t="inlineStr">
        <is>
          <t>Line labels can be renamed. To add lines, unprotect the sheet (Review menu, Unprotect Sheet: there is no password), then check the totals.</t>
        </is>
      </c>
    </row>
    <row r="28" ht="17.2" customHeight="1">
      <c r="B28" s="11" t="inlineStr">
        <is>
          <t>·</t>
        </is>
      </c>
      <c r="C28" s="5" t="inlineStr">
        <is>
          <t>The “Fictitious example” tab shows a completed plan with made-up figures: it shows how the template works, it is not a benchmark.</t>
        </is>
      </c>
    </row>
    <row r="29" ht="9" customHeight="1"/>
    <row r="30" ht="20" customHeight="1">
      <c r="B30" s="3" t="inlineStr">
        <is>
          <t>With your accountant</t>
        </is>
      </c>
      <c r="C30" s="4" t="n"/>
    </row>
    <row r="31" ht="30.4" customHeight="1">
      <c r="C31" s="5" t="inlineStr">
        <is>
          <t>This template is a management tool. Have your accountant review your assumptions (VAT, payroll taxes, tax deadlines). Before asking for a payment plan or approaching your creditors, move forward with your lawyer and your accountant.</t>
        </is>
      </c>
    </row>
    <row r="32" ht="9" customHeight="1"/>
    <row r="33" ht="20" customHeight="1">
      <c r="B33" s="3" t="inlineStr">
        <is>
          <t>An outside view</t>
        </is>
      </c>
      <c r="C33" s="4" t="n"/>
    </row>
    <row r="34" ht="30.4" customHeight="1">
      <c r="C34" s="5" t="inlineStr">
        <is>
          <t>To build the plan, set the threshold and hold it every week: call me or write to me. The first conversation is complimentary, within 48 hours.</t>
        </is>
      </c>
    </row>
    <row r="35" ht="17.2" customHeight="1">
      <c r="C35" s="5" t="inlineStr">
        <is>
          <t>thgconseil.fr/en/contact · +33 6 74 86 88 70 · contact@thgconseil.fr</t>
        </is>
      </c>
    </row>
    <row r="36" ht="17.2" customHeight="1">
      <c r="C36" s="5" t="inlineStr">
        <is>
          <t>Tudor Hilcu, founder and head of THG Conseil. PMP®, PRINCE2 Agile®, ITIL® 4. Template version 1.0, October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9">
    <mergeCell ref="B30:C30"/>
    <mergeCell ref="B2:C2"/>
    <mergeCell ref="B15:C15"/>
    <mergeCell ref="B33:C33"/>
    <mergeCell ref="B23:C23"/>
    <mergeCell ref="B18:C18"/>
    <mergeCell ref="B1:C1"/>
    <mergeCell ref="B8:C8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zoomScale="10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3" customWidth="1" min="15" max="15"/>
  </cols>
  <sheetData>
    <row r="1" ht="26" customHeight="1">
      <c r="A1" s="12" t="inlineStr">
        <is>
          <t>13-week cash flow plan</t>
        </is>
      </c>
    </row>
    <row r="2" ht="18" customHeight="1">
      <c r="A2" s="13" t="inlineStr">
        <is>
          <t>Amounts in your currency, including VAT, on the date the money enters or leaves the bank account (not the invoice date).</t>
        </is>
      </c>
    </row>
    <row r="3" ht="6" customHeight="1"/>
    <row r="4">
      <c r="A4" s="14" t="inlineStr">
        <is>
          <t>Company</t>
        </is>
      </c>
      <c r="B4" s="15" t="n"/>
      <c r="C4" s="15" t="n"/>
      <c r="D4" s="15" t="n"/>
      <c r="E4" s="15" t="n"/>
      <c r="G4" s="16" t="inlineStr">
        <is>
          <t>Monday used for week 1</t>
        </is>
      </c>
      <c r="K4" s="17">
        <f>IF($B$5="","",$B$5-WEEKDAY($B$5,2)+1)</f>
        <v/>
      </c>
      <c r="L4" s="17" t="n"/>
      <c r="N4" s="18" t="inlineStr">
        <is>
          <t>Key</t>
        </is>
      </c>
    </row>
    <row r="5">
      <c r="A5" s="14" t="inlineStr">
        <is>
          <t>Monday of week 1</t>
        </is>
      </c>
      <c r="B5" s="19" t="n"/>
      <c r="C5" s="19" t="n"/>
      <c r="G5" s="16" t="inlineStr">
        <is>
          <t>First week below the threshold</t>
        </is>
      </c>
      <c r="K5" s="20">
        <f>IF(OR($B$6="",$B$7=""),"-",IF(COUNT($B$35:$N$35)=0,"None",MIN($B$35:$N$35)))</f>
        <v/>
      </c>
      <c r="L5" s="17">
        <f>IF(ISNUMBER($K$5),INDEX($B$11:$N$11,$K$5),"")</f>
        <v/>
      </c>
      <c r="N5" s="7" t="n"/>
      <c r="O5" s="14" t="inlineStr">
        <is>
          <t>Input</t>
        </is>
      </c>
    </row>
    <row r="6">
      <c r="A6" s="14" t="inlineStr">
        <is>
          <t>Opening balance (all banks, this Monday)</t>
        </is>
      </c>
      <c r="B6" s="21" t="n"/>
      <c r="C6" s="21" t="n"/>
      <c r="G6" s="16" t="inlineStr">
        <is>
          <t>Low point of the plan (closing)</t>
        </is>
      </c>
      <c r="K6" s="22">
        <f>MIN($B$31:$N$31)</f>
        <v/>
      </c>
      <c r="L6" s="23">
        <f>IF(AND($B$6="",COUNT($B$14:$N$19,$B$22:$N$28)=0),"",MATCH($K$6,$B$31:$N$31,0))</f>
        <v/>
      </c>
      <c r="N6" s="9" t="n"/>
      <c r="O6" s="14" t="inlineStr">
        <is>
          <t>Calculated</t>
        </is>
      </c>
    </row>
    <row r="7">
      <c r="A7" s="14" t="inlineStr">
        <is>
          <t>Safety threshold</t>
        </is>
      </c>
      <c r="B7" s="21" t="n"/>
      <c r="C7" s="21" t="n"/>
      <c r="G7" s="16" t="inlineStr">
        <is>
          <t>Closing balance, week 13</t>
        </is>
      </c>
      <c r="K7" s="22">
        <f>$N$31</f>
        <v/>
      </c>
      <c r="N7" s="10" t="inlineStr">
        <is>
          <t>Red</t>
        </is>
      </c>
      <c r="O7" s="14" t="inlineStr">
        <is>
          <t>Below threshold</t>
        </is>
      </c>
    </row>
    <row r="8">
      <c r="A8" s="14" t="inlineStr">
        <is>
          <t>Updated on</t>
        </is>
      </c>
      <c r="B8" s="19" t="n"/>
      <c r="C8" s="19" t="n"/>
      <c r="G8" s="16" t="inlineStr">
        <is>
          <t>Weeks below the threshold</t>
        </is>
      </c>
      <c r="K8" s="24">
        <f>COUNT($B$35:$N$35)</f>
        <v/>
      </c>
    </row>
    <row r="9" ht="6" customHeight="1"/>
    <row r="10" ht="18" customHeight="1">
      <c r="A10" s="25" t="inlineStr">
        <is>
          <t>Week</t>
        </is>
      </c>
      <c r="B10" s="26" t="n">
        <v>1</v>
      </c>
      <c r="C10" s="26" t="n">
        <v>2</v>
      </c>
      <c r="D10" s="26" t="n">
        <v>3</v>
      </c>
      <c r="E10" s="26" t="n">
        <v>4</v>
      </c>
      <c r="F10" s="26" t="n">
        <v>5</v>
      </c>
      <c r="G10" s="26" t="n">
        <v>6</v>
      </c>
      <c r="H10" s="26" t="n">
        <v>7</v>
      </c>
      <c r="I10" s="26" t="n">
        <v>8</v>
      </c>
      <c r="J10" s="26" t="n">
        <v>9</v>
      </c>
      <c r="K10" s="26" t="n">
        <v>10</v>
      </c>
      <c r="L10" s="26" t="n">
        <v>11</v>
      </c>
      <c r="M10" s="26" t="n">
        <v>12</v>
      </c>
      <c r="N10" s="26" t="n">
        <v>13</v>
      </c>
      <c r="O10" s="27" t="inlineStr">
        <is>
          <t>13 weeks</t>
        </is>
      </c>
    </row>
    <row r="11">
      <c r="A11" s="28" t="inlineStr">
        <is>
          <t>Monday</t>
        </is>
      </c>
      <c r="B11" s="29">
        <f>IF($K$4="","",$K$4+7*(B$10-1))</f>
        <v/>
      </c>
      <c r="C11" s="29">
        <f>IF($K$4="","",$K$4+7*(C$10-1))</f>
        <v/>
      </c>
      <c r="D11" s="29">
        <f>IF($K$4="","",$K$4+7*(D$10-1))</f>
        <v/>
      </c>
      <c r="E11" s="29">
        <f>IF($K$4="","",$K$4+7*(E$10-1))</f>
        <v/>
      </c>
      <c r="F11" s="29">
        <f>IF($K$4="","",$K$4+7*(F$10-1))</f>
        <v/>
      </c>
      <c r="G11" s="29">
        <f>IF($K$4="","",$K$4+7*(G$10-1))</f>
        <v/>
      </c>
      <c r="H11" s="29">
        <f>IF($K$4="","",$K$4+7*(H$10-1))</f>
        <v/>
      </c>
      <c r="I11" s="29">
        <f>IF($K$4="","",$K$4+7*(I$10-1))</f>
        <v/>
      </c>
      <c r="J11" s="29">
        <f>IF($K$4="","",$K$4+7*(J$10-1))</f>
        <v/>
      </c>
      <c r="K11" s="29">
        <f>IF($K$4="","",$K$4+7*(K$10-1))</f>
        <v/>
      </c>
      <c r="L11" s="29">
        <f>IF($K$4="","",$K$4+7*(L$10-1))</f>
        <v/>
      </c>
      <c r="M11" s="29">
        <f>IF($K$4="","",$K$4+7*(M$10-1))</f>
        <v/>
      </c>
      <c r="N11" s="29">
        <f>IF($K$4="","",$K$4+7*(N$10-1))</f>
        <v/>
      </c>
      <c r="O11" s="30" t="inlineStr">
        <is>
          <t>Total or end</t>
        </is>
      </c>
    </row>
    <row r="12">
      <c r="A12" s="18" t="inlineStr">
        <is>
          <t>Opening balance of the week</t>
        </is>
      </c>
      <c r="B12" s="22">
        <f>N($B$6)</f>
        <v/>
      </c>
      <c r="C12" s="22">
        <f>B31</f>
        <v/>
      </c>
      <c r="D12" s="22">
        <f>C31</f>
        <v/>
      </c>
      <c r="E12" s="22">
        <f>D31</f>
        <v/>
      </c>
      <c r="F12" s="22">
        <f>E31</f>
        <v/>
      </c>
      <c r="G12" s="22">
        <f>F31</f>
        <v/>
      </c>
      <c r="H12" s="22">
        <f>G31</f>
        <v/>
      </c>
      <c r="I12" s="22">
        <f>H31</f>
        <v/>
      </c>
      <c r="J12" s="22">
        <f>I31</f>
        <v/>
      </c>
      <c r="K12" s="22">
        <f>J31</f>
        <v/>
      </c>
      <c r="L12" s="22">
        <f>K31</f>
        <v/>
      </c>
      <c r="M12" s="22">
        <f>L31</f>
        <v/>
      </c>
      <c r="N12" s="22">
        <f>M31</f>
        <v/>
      </c>
      <c r="O12" s="22">
        <f>B12</f>
        <v/>
      </c>
    </row>
    <row r="13" ht="20" customHeight="1">
      <c r="A13" s="31" t="inlineStr">
        <is>
          <t>Cash in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2" t="inlineStr">
        <is>
          <t>Customers: invoices collected</t>
        </is>
      </c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33">
        <f>SUM(B14:N14)</f>
        <v/>
      </c>
    </row>
    <row r="15">
      <c r="A15" s="32" t="inlineStr">
        <is>
          <t>Cash and card sales</t>
        </is>
      </c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33">
        <f>SUM(B15:N15)</f>
        <v/>
      </c>
    </row>
    <row r="16">
      <c r="A16" s="32" t="inlineStr">
        <is>
          <t>Financing received (loans, capital)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33">
        <f>SUM(B16:N16)</f>
        <v/>
      </c>
    </row>
    <row r="17">
      <c r="A17" s="32" t="inlineStr">
        <is>
          <t>Grants and subsidies</t>
        </is>
      </c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33">
        <f>SUM(B17:N17)</f>
        <v/>
      </c>
    </row>
    <row r="18">
      <c r="A18" s="32" t="inlineStr">
        <is>
          <t>VAT refunds and tax credits</t>
        </is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33">
        <f>SUM(B18:N18)</f>
        <v/>
      </c>
    </row>
    <row r="19">
      <c r="A19" s="32" t="inlineStr">
        <is>
          <t>Other cash in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33">
        <f>SUM(B19:N19)</f>
        <v/>
      </c>
    </row>
    <row r="20">
      <c r="A20" s="34" t="inlineStr">
        <is>
          <t>Total cash in</t>
        </is>
      </c>
      <c r="B20" s="35">
        <f>SUM(B14:B19)</f>
        <v/>
      </c>
      <c r="C20" s="35">
        <f>SUM(C14:C19)</f>
        <v/>
      </c>
      <c r="D20" s="35">
        <f>SUM(D14:D19)</f>
        <v/>
      </c>
      <c r="E20" s="35">
        <f>SUM(E14:E19)</f>
        <v/>
      </c>
      <c r="F20" s="35">
        <f>SUM(F14:F19)</f>
        <v/>
      </c>
      <c r="G20" s="35">
        <f>SUM(G14:G19)</f>
        <v/>
      </c>
      <c r="H20" s="35">
        <f>SUM(H14:H19)</f>
        <v/>
      </c>
      <c r="I20" s="35">
        <f>SUM(I14:I19)</f>
        <v/>
      </c>
      <c r="J20" s="35">
        <f>SUM(J14:J19)</f>
        <v/>
      </c>
      <c r="K20" s="35">
        <f>SUM(K14:K19)</f>
        <v/>
      </c>
      <c r="L20" s="35">
        <f>SUM(L14:L19)</f>
        <v/>
      </c>
      <c r="M20" s="35">
        <f>SUM(M14:M19)</f>
        <v/>
      </c>
      <c r="N20" s="35">
        <f>SUM(N14:N19)</f>
        <v/>
      </c>
      <c r="O20" s="35">
        <f>SUM(O14:O19)</f>
        <v/>
      </c>
    </row>
    <row r="21" ht="20" customHeight="1">
      <c r="A21" s="31" t="inlineStr">
        <is>
          <t>Cash out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32" t="inlineStr">
        <is>
          <t>Net salaries</t>
        </is>
      </c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33">
        <f>SUM(B22:N22)</f>
        <v/>
      </c>
    </row>
    <row r="23">
      <c r="A23" s="32" t="inlineStr">
        <is>
          <t>Payroll taxes and social contributions</t>
        </is>
      </c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33">
        <f>SUM(B23:N23)</f>
        <v/>
      </c>
    </row>
    <row r="24">
      <c r="A24" s="32" t="inlineStr">
        <is>
          <t>VAT payable</t>
        </is>
      </c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33">
        <f>SUM(B24:N24)</f>
        <v/>
      </c>
    </row>
    <row r="25">
      <c r="A25" s="32" t="inlineStr">
        <is>
          <t>Rent and service charges</t>
        </is>
      </c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33">
        <f>SUM(B25:N25)</f>
        <v/>
      </c>
    </row>
    <row r="26">
      <c r="A26" s="32" t="inlineStr">
        <is>
          <t>Loan repayments</t>
        </is>
      </c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33">
        <f>SUM(B26:N26)</f>
        <v/>
      </c>
    </row>
    <row r="27">
      <c r="A27" s="32" t="inlineStr">
        <is>
          <t>Suppliers</t>
        </is>
      </c>
      <c r="B27" s="21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33">
        <f>SUM(B27:N27)</f>
        <v/>
      </c>
    </row>
    <row r="28">
      <c r="A28" s="32" t="inlineStr">
        <is>
          <t>Other (taxes, insurance, sundry)</t>
        </is>
      </c>
      <c r="B28" s="21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33">
        <f>SUM(B28:N28)</f>
        <v/>
      </c>
    </row>
    <row r="29">
      <c r="A29" s="34" t="inlineStr">
        <is>
          <t>Total cash out</t>
        </is>
      </c>
      <c r="B29" s="35">
        <f>SUM(B22:B28)</f>
        <v/>
      </c>
      <c r="C29" s="35">
        <f>SUM(C22:C28)</f>
        <v/>
      </c>
      <c r="D29" s="35">
        <f>SUM(D22:D28)</f>
        <v/>
      </c>
      <c r="E29" s="35">
        <f>SUM(E22:E28)</f>
        <v/>
      </c>
      <c r="F29" s="35">
        <f>SUM(F22:F28)</f>
        <v/>
      </c>
      <c r="G29" s="35">
        <f>SUM(G22:G28)</f>
        <v/>
      </c>
      <c r="H29" s="35">
        <f>SUM(H22:H28)</f>
        <v/>
      </c>
      <c r="I29" s="35">
        <f>SUM(I22:I28)</f>
        <v/>
      </c>
      <c r="J29" s="35">
        <f>SUM(J22:J28)</f>
        <v/>
      </c>
      <c r="K29" s="35">
        <f>SUM(K22:K28)</f>
        <v/>
      </c>
      <c r="L29" s="35">
        <f>SUM(L22:L28)</f>
        <v/>
      </c>
      <c r="M29" s="35">
        <f>SUM(M22:M28)</f>
        <v/>
      </c>
      <c r="N29" s="35">
        <f>SUM(N22:N28)</f>
        <v/>
      </c>
      <c r="O29" s="35">
        <f>SUM(O22:O28)</f>
        <v/>
      </c>
    </row>
    <row r="30">
      <c r="A30" s="18" t="inlineStr">
        <is>
          <t>Net cash flow of the week</t>
        </is>
      </c>
      <c r="B30" s="22">
        <f>B20-B29</f>
        <v/>
      </c>
      <c r="C30" s="22">
        <f>C20-C29</f>
        <v/>
      </c>
      <c r="D30" s="22">
        <f>D20-D29</f>
        <v/>
      </c>
      <c r="E30" s="22">
        <f>E20-E29</f>
        <v/>
      </c>
      <c r="F30" s="22">
        <f>F20-F29</f>
        <v/>
      </c>
      <c r="G30" s="22">
        <f>G20-G29</f>
        <v/>
      </c>
      <c r="H30" s="22">
        <f>H20-H29</f>
        <v/>
      </c>
      <c r="I30" s="22">
        <f>I20-I29</f>
        <v/>
      </c>
      <c r="J30" s="22">
        <f>J20-J29</f>
        <v/>
      </c>
      <c r="K30" s="22">
        <f>K20-K29</f>
        <v/>
      </c>
      <c r="L30" s="22">
        <f>L20-L29</f>
        <v/>
      </c>
      <c r="M30" s="22">
        <f>M20-M29</f>
        <v/>
      </c>
      <c r="N30" s="22">
        <f>N20-N29</f>
        <v/>
      </c>
      <c r="O30" s="22">
        <f>SUM(B30:N30)</f>
        <v/>
      </c>
    </row>
    <row r="31" ht="20" customHeight="1">
      <c r="A31" s="36" t="inlineStr">
        <is>
          <t>Closing balance of the week</t>
        </is>
      </c>
      <c r="B31" s="37">
        <f>B12+B30</f>
        <v/>
      </c>
      <c r="C31" s="37">
        <f>C12+C30</f>
        <v/>
      </c>
      <c r="D31" s="37">
        <f>D12+D30</f>
        <v/>
      </c>
      <c r="E31" s="37">
        <f>E12+E30</f>
        <v/>
      </c>
      <c r="F31" s="37">
        <f>F12+F30</f>
        <v/>
      </c>
      <c r="G31" s="37">
        <f>G12+G30</f>
        <v/>
      </c>
      <c r="H31" s="37">
        <f>H12+H30</f>
        <v/>
      </c>
      <c r="I31" s="37">
        <f>I12+I30</f>
        <v/>
      </c>
      <c r="J31" s="37">
        <f>J12+J30</f>
        <v/>
      </c>
      <c r="K31" s="37">
        <f>K12+K30</f>
        <v/>
      </c>
      <c r="L31" s="37">
        <f>L12+L30</f>
        <v/>
      </c>
      <c r="M31" s="37">
        <f>M12+M30</f>
        <v/>
      </c>
      <c r="N31" s="37">
        <f>N12+N30</f>
        <v/>
      </c>
      <c r="O31" s="37">
        <f>N31</f>
        <v/>
      </c>
    </row>
    <row r="32">
      <c r="A32" s="14" t="inlineStr">
        <is>
          <t>Safety threshold</t>
        </is>
      </c>
      <c r="B32" s="33">
        <f>IF($B$7="","",$B$7)</f>
        <v/>
      </c>
      <c r="C32" s="33">
        <f>IF($B$7="","",$B$7)</f>
        <v/>
      </c>
      <c r="D32" s="33">
        <f>IF($B$7="","",$B$7)</f>
        <v/>
      </c>
      <c r="E32" s="33">
        <f>IF($B$7="","",$B$7)</f>
        <v/>
      </c>
      <c r="F32" s="33">
        <f>IF($B$7="","",$B$7)</f>
        <v/>
      </c>
      <c r="G32" s="33">
        <f>IF($B$7="","",$B$7)</f>
        <v/>
      </c>
      <c r="H32" s="33">
        <f>IF($B$7="","",$B$7)</f>
        <v/>
      </c>
      <c r="I32" s="33">
        <f>IF($B$7="","",$B$7)</f>
        <v/>
      </c>
      <c r="J32" s="33">
        <f>IF($B$7="","",$B$7)</f>
        <v/>
      </c>
      <c r="K32" s="33">
        <f>IF($B$7="","",$B$7)</f>
        <v/>
      </c>
      <c r="L32" s="33">
        <f>IF($B$7="","",$B$7)</f>
        <v/>
      </c>
      <c r="M32" s="33">
        <f>IF($B$7="","",$B$7)</f>
        <v/>
      </c>
      <c r="N32" s="33">
        <f>IF($B$7="","",$B$7)</f>
        <v/>
      </c>
      <c r="O32" s="9" t="n"/>
    </row>
    <row r="33">
      <c r="A33" s="14" t="inlineStr">
        <is>
          <t>Gap to the threshold</t>
        </is>
      </c>
      <c r="B33" s="33">
        <f>IF(B32="","",B31-B32)</f>
        <v/>
      </c>
      <c r="C33" s="33">
        <f>IF(C32="","",C31-C32)</f>
        <v/>
      </c>
      <c r="D33" s="33">
        <f>IF(D32="","",D31-D32)</f>
        <v/>
      </c>
      <c r="E33" s="33">
        <f>IF(E32="","",E31-E32)</f>
        <v/>
      </c>
      <c r="F33" s="33">
        <f>IF(F32="","",F31-F32)</f>
        <v/>
      </c>
      <c r="G33" s="33">
        <f>IF(G32="","",G31-G32)</f>
        <v/>
      </c>
      <c r="H33" s="33">
        <f>IF(H32="","",H31-H32)</f>
        <v/>
      </c>
      <c r="I33" s="33">
        <f>IF(I32="","",I31-I32)</f>
        <v/>
      </c>
      <c r="J33" s="33">
        <f>IF(J32="","",J31-J32)</f>
        <v/>
      </c>
      <c r="K33" s="33">
        <f>IF(K32="","",K31-K32)</f>
        <v/>
      </c>
      <c r="L33" s="33">
        <f>IF(L32="","",L31-L32)</f>
        <v/>
      </c>
      <c r="M33" s="33">
        <f>IF(M32="","",M31-M32)</f>
        <v/>
      </c>
      <c r="N33" s="33">
        <f>IF(N32="","",N31-N32)</f>
        <v/>
      </c>
      <c r="O33" s="9" t="n"/>
    </row>
    <row r="34">
      <c r="A34" s="18" t="inlineStr">
        <is>
          <t>Alert</t>
        </is>
      </c>
      <c r="B34" s="38">
        <f>IF(B35="","","Below threshold")</f>
        <v/>
      </c>
      <c r="C34" s="38">
        <f>IF(C35="","","Below threshold")</f>
        <v/>
      </c>
      <c r="D34" s="38">
        <f>IF(D35="","","Below threshold")</f>
        <v/>
      </c>
      <c r="E34" s="38">
        <f>IF(E35="","","Below threshold")</f>
        <v/>
      </c>
      <c r="F34" s="38">
        <f>IF(F35="","","Below threshold")</f>
        <v/>
      </c>
      <c r="G34" s="38">
        <f>IF(G35="","","Below threshold")</f>
        <v/>
      </c>
      <c r="H34" s="38">
        <f>IF(H35="","","Below threshold")</f>
        <v/>
      </c>
      <c r="I34" s="38">
        <f>IF(I35="","","Below threshold")</f>
        <v/>
      </c>
      <c r="J34" s="38">
        <f>IF(J35="","","Below threshold")</f>
        <v/>
      </c>
      <c r="K34" s="38">
        <f>IF(K35="","","Below threshold")</f>
        <v/>
      </c>
      <c r="L34" s="38">
        <f>IF(L35="","","Below threshold")</f>
        <v/>
      </c>
      <c r="M34" s="38">
        <f>IF(M35="","","Below threshold")</f>
        <v/>
      </c>
      <c r="N34" s="38">
        <f>IF(N35="","","Below threshold")</f>
        <v/>
      </c>
      <c r="O34" s="9" t="n"/>
    </row>
    <row r="35" hidden="1">
      <c r="A35" s="39" t="inlineStr">
        <is>
          <t>Week if below the threshold (helper)</t>
        </is>
      </c>
      <c r="B35" s="40">
        <f>IF(OR($B$6="",$B$7=""),"",IF(B31&lt;$B$7,B$10,""))</f>
        <v/>
      </c>
      <c r="C35" s="40">
        <f>IF(OR($B$6="",$B$7=""),"",IF(C31&lt;$B$7,C$10,""))</f>
        <v/>
      </c>
      <c r="D35" s="40">
        <f>IF(OR($B$6="",$B$7=""),"",IF(D31&lt;$B$7,D$10,""))</f>
        <v/>
      </c>
      <c r="E35" s="40">
        <f>IF(OR($B$6="",$B$7=""),"",IF(E31&lt;$B$7,E$10,""))</f>
        <v/>
      </c>
      <c r="F35" s="40">
        <f>IF(OR($B$6="",$B$7=""),"",IF(F31&lt;$B$7,F$10,""))</f>
        <v/>
      </c>
      <c r="G35" s="40">
        <f>IF(OR($B$6="",$B$7=""),"",IF(G31&lt;$B$7,G$10,""))</f>
        <v/>
      </c>
      <c r="H35" s="40">
        <f>IF(OR($B$6="",$B$7=""),"",IF(H31&lt;$B$7,H$10,""))</f>
        <v/>
      </c>
      <c r="I35" s="40">
        <f>IF(OR($B$6="",$B$7=""),"",IF(I31&lt;$B$7,I$10,""))</f>
        <v/>
      </c>
      <c r="J35" s="40">
        <f>IF(OR($B$6="",$B$7=""),"",IF(J31&lt;$B$7,J$10,""))</f>
        <v/>
      </c>
      <c r="K35" s="40">
        <f>IF(OR($B$6="",$B$7=""),"",IF(K31&lt;$B$7,K$10,""))</f>
        <v/>
      </c>
      <c r="L35" s="40">
        <f>IF(OR($B$6="",$B$7=""),"",IF(L31&lt;$B$7,L$10,""))</f>
        <v/>
      </c>
      <c r="M35" s="40">
        <f>IF(OR($B$6="",$B$7=""),"",IF(M31&lt;$B$7,M$10,""))</f>
        <v/>
      </c>
      <c r="N35" s="40">
        <f>IF(OR($B$6="",$B$7=""),"",IF(N31&lt;$B$7,N$10,""))</f>
        <v/>
      </c>
      <c r="O35" s="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3">
    <mergeCell ref="G6:J6"/>
    <mergeCell ref="B6:C6"/>
    <mergeCell ref="A2:O2"/>
    <mergeCell ref="B4:E4"/>
    <mergeCell ref="B7:C7"/>
    <mergeCell ref="G8:J8"/>
    <mergeCell ref="B5:C5"/>
    <mergeCell ref="G4:J4"/>
    <mergeCell ref="G7:J7"/>
    <mergeCell ref="A1:H1"/>
    <mergeCell ref="K4:L4"/>
    <mergeCell ref="B8:C8"/>
    <mergeCell ref="G5:J5"/>
  </mergeCells>
  <conditionalFormatting sqref="K5:L5">
    <cfRule type="expression" priority="1" dxfId="0" stopIfTrue="0">
      <formula>ISNUMBER($K$5)</formula>
    </cfRule>
  </conditionalFormatting>
  <conditionalFormatting sqref="K6">
    <cfRule type="expression" priority="2" dxfId="0" stopIfTrue="0">
      <formula>AND($B$7&lt;&gt;"",ISNUMBER($K$6),$K$6&lt;$B$7)</formula>
    </cfRule>
  </conditionalFormatting>
  <conditionalFormatting sqref="K7">
    <cfRule type="expression" priority="3" dxfId="0" stopIfTrue="0">
      <formula>AND($B$7&lt;&gt;"",ISNUMBER($K$7),$K$7&lt;$B$7)</formula>
    </cfRule>
  </conditionalFormatting>
  <conditionalFormatting sqref="K8">
    <cfRule type="expression" priority="4" dxfId="0" stopIfTrue="0">
      <formula>$K$8&gt;0</formula>
    </cfRule>
  </conditionalFormatting>
  <conditionalFormatting sqref="B31:N31">
    <cfRule type="expression" priority="5" dxfId="0" stopIfTrue="0">
      <formula>AND($B$7&lt;&gt;"",B31&lt;$B$7)</formula>
    </cfRule>
  </conditionalFormatting>
  <conditionalFormatting sqref="O31">
    <cfRule type="expression" priority="6" dxfId="0" stopIfTrue="0">
      <formula>AND($B$7&lt;&gt;"",O31&lt;$B$7)</formula>
    </cfRule>
  </conditionalFormatting>
  <conditionalFormatting sqref="B33:N33">
    <cfRule type="expression" priority="7" dxfId="0" stopIfTrue="0">
      <formula>AND(ISNUMBER(B33),B33&lt;0)</formula>
    </cfRule>
  </conditionalFormatting>
  <conditionalFormatting sqref="B34:N34">
    <cfRule type="expression" priority="8" dxfId="0" stopIfTrue="0">
      <formula>B34&lt;&gt;""</formula>
    </cfRule>
  </conditionalFormatting>
  <dataValidations count="4">
    <dataValidation sqref="B5 B8" showDropDown="0" showInputMessage="0" showErrorMessage="1" allowBlank="1" errorTitle="Date expected" error="Enter a date." type="date" operator="greaterThanOrEqual">
      <formula1>36526</formula1>
    </dataValidation>
    <dataValidation sqref="B6 B7" showDropDown="0" showInputMessage="0" showErrorMessage="1" allowBlank="1" errorTitle="Number expected" error="Enter a number." type="decimal" operator="between">
      <formula1>-1000000000000</formula1>
      <formula2>1000000000000</formula2>
    </dataValidation>
    <dataValidation sqref="B14:N19" showDropDown="0" showInputMessage="0" showErrorMessage="1" allowBlank="1" errorTitle="Positive amount" error="Enter a positive amount or leave blank: the template knows what comes in and what goes out." type="decimal" operator="greaterThanOrEqual">
      <formula1>0</formula1>
    </dataValidation>
    <dataValidation sqref="B22:N28" showDropDown="0" showInputMessage="0" showErrorMessage="1" allowBlank="1" errorTitle="Positive amount" error="Enter a positive amount or leave blank: the template knows what comes in and what goes out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zoomScale="10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62" customWidth="1" min="3" max="3"/>
    <col width="30" customWidth="1" min="4" max="4"/>
    <col width="20" customWidth="1" min="5" max="5"/>
    <col width="14" customWidth="1" min="6" max="6"/>
  </cols>
  <sheetData>
    <row r="1" ht="26" customHeight="1">
      <c r="A1" s="12" t="inlineStr">
        <is>
          <t>Plan assumptions</t>
        </is>
      </c>
    </row>
    <row r="2" ht="28" customHeight="1">
      <c r="A2" s="41" t="inlineStr">
        <is>
          <t>Write down where each significant amount comes from: when actuals drift from the plan, you will know what to check.</t>
        </is>
      </c>
    </row>
    <row r="4">
      <c r="A4" s="42" t="inlineStr">
        <is>
          <t>Calculation basics</t>
        </is>
      </c>
      <c r="B4" s="43" t="n"/>
      <c r="C4" s="43" t="n"/>
      <c r="D4" s="43" t="n"/>
      <c r="E4" s="43" t="n"/>
      <c r="F4" s="43" t="n"/>
    </row>
    <row r="5">
      <c r="B5" s="14" t="inlineStr">
        <is>
          <t>Average customer payment time (days)</t>
        </is>
      </c>
      <c r="D5" s="44" t="n"/>
    </row>
    <row r="6">
      <c r="B6" s="14" t="inlineStr">
        <is>
          <t>Average supplier payment time (days)</t>
        </is>
      </c>
      <c r="D6" s="44" t="n"/>
    </row>
    <row r="7">
      <c r="B7" s="14" t="inlineStr">
        <is>
          <t>VAT return frequency</t>
        </is>
      </c>
      <c r="D7" s="15" t="n"/>
    </row>
    <row r="8">
      <c r="B8" s="14" t="inlineStr">
        <is>
          <t>Salary payment day</t>
        </is>
      </c>
      <c r="D8" s="15" t="n"/>
      <c r="E8" s="15" t="n"/>
      <c r="F8" s="15" t="n"/>
    </row>
    <row r="9">
      <c r="B9" s="14" t="inlineStr">
        <is>
          <t>Social contributions debit date</t>
        </is>
      </c>
      <c r="D9" s="15" t="n"/>
      <c r="E9" s="15" t="n"/>
      <c r="F9" s="15" t="n"/>
    </row>
    <row r="10">
      <c r="B10" s="14" t="inlineStr">
        <is>
          <t>Loan repayment day</t>
        </is>
      </c>
      <c r="D10" s="15" t="n"/>
      <c r="E10" s="15" t="n"/>
      <c r="F10" s="15" t="n"/>
    </row>
    <row r="11">
      <c r="B11" s="14" t="inlineStr">
        <is>
          <t>Bank accounts included in the opening balance</t>
        </is>
      </c>
      <c r="D11" s="15" t="n"/>
      <c r="E11" s="15" t="n"/>
      <c r="F11" s="15" t="n"/>
    </row>
    <row r="13">
      <c r="A13" s="42" t="inlineStr">
        <is>
          <t>Assumptions log</t>
        </is>
      </c>
      <c r="B13" s="43" t="n"/>
      <c r="C13" s="43" t="n"/>
      <c r="D13" s="43" t="n"/>
      <c r="E13" s="43" t="n"/>
      <c r="F13" s="43" t="n"/>
    </row>
    <row r="14" ht="20" customHeight="1">
      <c r="A14" s="25" t="inlineStr">
        <is>
          <t>No.</t>
        </is>
      </c>
      <c r="B14" s="25" t="inlineStr">
        <is>
          <t>Plan line</t>
        </is>
      </c>
      <c r="C14" s="25" t="inlineStr">
        <is>
          <t>Assumption</t>
        </is>
      </c>
      <c r="D14" s="25" t="inlineStr">
        <is>
          <t>Source or evidence</t>
        </is>
      </c>
      <c r="E14" s="25" t="inlineStr">
        <is>
          <t>Owner</t>
        </is>
      </c>
      <c r="F14" s="25" t="inlineStr">
        <is>
          <t>Review by</t>
        </is>
      </c>
    </row>
    <row r="15" ht="28" customHeight="1">
      <c r="A15" s="45" t="inlineStr">
        <is>
          <t>Ex.</t>
        </is>
      </c>
      <c r="B15" s="45" t="inlineStr">
        <is>
          <t>Customers: invoices collected</t>
        </is>
      </c>
      <c r="C15" s="45" t="inlineStr">
        <is>
          <t>Fictitious example: the main customer pays at 60 days end of month, as on its last six invoices.</t>
        </is>
      </c>
      <c r="D15" s="45" t="inlineStr">
        <is>
          <t>Aged receivables report</t>
        </is>
      </c>
      <c r="E15" s="45" t="inlineStr">
        <is>
          <t>Finance</t>
        </is>
      </c>
      <c r="F15" s="45" t="inlineStr"/>
    </row>
    <row r="16" ht="18" customHeight="1">
      <c r="A16" s="46" t="n">
        <v>1</v>
      </c>
      <c r="B16" s="47" t="n"/>
      <c r="C16" s="47" t="n"/>
      <c r="D16" s="47" t="n"/>
      <c r="E16" s="47" t="n"/>
      <c r="F16" s="19" t="n"/>
    </row>
    <row r="17" ht="18" customHeight="1">
      <c r="A17" s="46" t="n">
        <v>2</v>
      </c>
      <c r="B17" s="47" t="n"/>
      <c r="C17" s="47" t="n"/>
      <c r="D17" s="47" t="n"/>
      <c r="E17" s="47" t="n"/>
      <c r="F17" s="19" t="n"/>
    </row>
    <row r="18" ht="18" customHeight="1">
      <c r="A18" s="46" t="n">
        <v>3</v>
      </c>
      <c r="B18" s="47" t="n"/>
      <c r="C18" s="47" t="n"/>
      <c r="D18" s="47" t="n"/>
      <c r="E18" s="47" t="n"/>
      <c r="F18" s="19" t="n"/>
    </row>
    <row r="19" ht="18" customHeight="1">
      <c r="A19" s="46" t="n">
        <v>4</v>
      </c>
      <c r="B19" s="47" t="n"/>
      <c r="C19" s="47" t="n"/>
      <c r="D19" s="47" t="n"/>
      <c r="E19" s="47" t="n"/>
      <c r="F19" s="19" t="n"/>
    </row>
    <row r="20" ht="18" customHeight="1">
      <c r="A20" s="46" t="n">
        <v>5</v>
      </c>
      <c r="B20" s="47" t="n"/>
      <c r="C20" s="47" t="n"/>
      <c r="D20" s="47" t="n"/>
      <c r="E20" s="47" t="n"/>
      <c r="F20" s="19" t="n"/>
    </row>
    <row r="21" ht="18" customHeight="1">
      <c r="A21" s="46" t="n">
        <v>6</v>
      </c>
      <c r="B21" s="47" t="n"/>
      <c r="C21" s="47" t="n"/>
      <c r="D21" s="47" t="n"/>
      <c r="E21" s="47" t="n"/>
      <c r="F21" s="19" t="n"/>
    </row>
    <row r="22" ht="18" customHeight="1">
      <c r="A22" s="46" t="n">
        <v>7</v>
      </c>
      <c r="B22" s="47" t="n"/>
      <c r="C22" s="47" t="n"/>
      <c r="D22" s="47" t="n"/>
      <c r="E22" s="47" t="n"/>
      <c r="F22" s="19" t="n"/>
    </row>
    <row r="23" ht="18" customHeight="1">
      <c r="A23" s="46" t="n">
        <v>8</v>
      </c>
      <c r="B23" s="47" t="n"/>
      <c r="C23" s="47" t="n"/>
      <c r="D23" s="47" t="n"/>
      <c r="E23" s="47" t="n"/>
      <c r="F23" s="19" t="n"/>
    </row>
    <row r="24" ht="18" customHeight="1">
      <c r="A24" s="46" t="n">
        <v>9</v>
      </c>
      <c r="B24" s="47" t="n"/>
      <c r="C24" s="47" t="n"/>
      <c r="D24" s="47" t="n"/>
      <c r="E24" s="47" t="n"/>
      <c r="F24" s="19" t="n"/>
    </row>
    <row r="25" ht="18" customHeight="1">
      <c r="A25" s="46" t="n">
        <v>10</v>
      </c>
      <c r="B25" s="47" t="n"/>
      <c r="C25" s="47" t="n"/>
      <c r="D25" s="47" t="n"/>
      <c r="E25" s="47" t="n"/>
      <c r="F25" s="19" t="n"/>
    </row>
    <row r="26" ht="18" customHeight="1">
      <c r="A26" s="46" t="n">
        <v>11</v>
      </c>
      <c r="B26" s="47" t="n"/>
      <c r="C26" s="47" t="n"/>
      <c r="D26" s="47" t="n"/>
      <c r="E26" s="47" t="n"/>
      <c r="F26" s="19" t="n"/>
    </row>
    <row r="27" ht="18" customHeight="1">
      <c r="A27" s="46" t="n">
        <v>12</v>
      </c>
      <c r="B27" s="47" t="n"/>
      <c r="C27" s="47" t="n"/>
      <c r="D27" s="47" t="n"/>
      <c r="E27" s="47" t="n"/>
      <c r="F27" s="19" t="n"/>
    </row>
    <row r="28" ht="18" customHeight="1">
      <c r="A28" s="46" t="n">
        <v>13</v>
      </c>
      <c r="B28" s="47" t="n"/>
      <c r="C28" s="47" t="n"/>
      <c r="D28" s="47" t="n"/>
      <c r="E28" s="47" t="n"/>
      <c r="F28" s="19" t="n"/>
    </row>
    <row r="29" ht="18" customHeight="1">
      <c r="A29" s="46" t="n">
        <v>14</v>
      </c>
      <c r="B29" s="47" t="n"/>
      <c r="C29" s="47" t="n"/>
      <c r="D29" s="47" t="n"/>
      <c r="E29" s="47" t="n"/>
      <c r="F29" s="19" t="n"/>
    </row>
    <row r="30" ht="18" customHeight="1">
      <c r="A30" s="46" t="n">
        <v>15</v>
      </c>
      <c r="B30" s="47" t="n"/>
      <c r="C30" s="47" t="n"/>
      <c r="D30" s="47" t="n"/>
      <c r="E30" s="47" t="n"/>
      <c r="F30" s="19" t="n"/>
    </row>
    <row r="31" ht="18" customHeight="1">
      <c r="A31" s="46" t="n">
        <v>16</v>
      </c>
      <c r="B31" s="47" t="n"/>
      <c r="C31" s="47" t="n"/>
      <c r="D31" s="47" t="n"/>
      <c r="E31" s="47" t="n"/>
      <c r="F31" s="19" t="n"/>
    </row>
    <row r="32" ht="18" customHeight="1">
      <c r="A32" s="46" t="n">
        <v>17</v>
      </c>
      <c r="B32" s="47" t="n"/>
      <c r="C32" s="47" t="n"/>
      <c r="D32" s="47" t="n"/>
      <c r="E32" s="47" t="n"/>
      <c r="F32" s="19" t="n"/>
    </row>
    <row r="33" ht="18" customHeight="1">
      <c r="A33" s="46" t="n">
        <v>18</v>
      </c>
      <c r="B33" s="47" t="n"/>
      <c r="C33" s="47" t="n"/>
      <c r="D33" s="47" t="n"/>
      <c r="E33" s="47" t="n"/>
      <c r="F33" s="19" t="n"/>
    </row>
    <row r="34" ht="18" customHeight="1">
      <c r="A34" s="46" t="n">
        <v>19</v>
      </c>
      <c r="B34" s="47" t="n"/>
      <c r="C34" s="47" t="n"/>
      <c r="D34" s="47" t="n"/>
      <c r="E34" s="47" t="n"/>
      <c r="F34" s="19" t="n"/>
    </row>
    <row r="35" ht="18" customHeight="1">
      <c r="A35" s="46" t="n">
        <v>20</v>
      </c>
      <c r="B35" s="47" t="n"/>
      <c r="C35" s="47" t="n"/>
      <c r="D35" s="47" t="n"/>
      <c r="E35" s="47" t="n"/>
      <c r="F35" s="1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5">
    <mergeCell ref="A2:F2"/>
    <mergeCell ref="B6:C6"/>
    <mergeCell ref="D11:F11"/>
    <mergeCell ref="B7:C7"/>
    <mergeCell ref="B11:C11"/>
    <mergeCell ref="A13:F13"/>
    <mergeCell ref="B5:C5"/>
    <mergeCell ref="A1:F1"/>
    <mergeCell ref="B10:C10"/>
    <mergeCell ref="D9:F9"/>
    <mergeCell ref="A4:F4"/>
    <mergeCell ref="B9:C9"/>
    <mergeCell ref="D8:F8"/>
    <mergeCell ref="B8:C8"/>
    <mergeCell ref="D10:F10"/>
  </mergeCells>
  <dataValidations count="4">
    <dataValidation sqref="D5" showDropDown="0" showInputMessage="0" showErrorMessage="1" allowBlank="1" errorTitle="Number of days" error="Enter a whole number of days (0 or more)." type="whole" operator="greaterThanOrEqual">
      <formula1>0</formula1>
    </dataValidation>
    <dataValidation sqref="D6" showDropDown="0" showInputMessage="0" showErrorMessage="1" allowBlank="1" errorTitle="Number of days" error="Enter a whole number of days (0 or more)." type="whole" operator="greaterThanOrEqual">
      <formula1>0</formula1>
    </dataValidation>
    <dataValidation sqref="D7" showDropDown="0" showInputMessage="0" showErrorMessage="1" allowBlank="1" errorTitle="Frequency" error="Choose from the list." type="list">
      <formula1>"Monthly,Quarterly,Annual,Not applicable"</formula1>
    </dataValidation>
    <dataValidation sqref="F16:F35" showDropDown="0" showInputMessage="0" showErrorMessage="1" allowBlank="1" errorTitle="Date expected" error="Enter a date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zoomScale="10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3" customWidth="1" min="15" max="15"/>
  </cols>
  <sheetData>
    <row r="1" ht="26" customHeight="1">
      <c r="A1" s="12" t="inlineStr">
        <is>
          <t>13-week cash flow plan</t>
        </is>
      </c>
    </row>
    <row r="2" ht="30" customHeight="1">
      <c r="A2" s="48" t="inlineStr">
        <is>
          <t>Fictitious example: company, amounts and dates are made up to show how the template works. Do not reuse them: your own plan goes in the “Plan” tab.</t>
        </is>
      </c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</row>
    <row r="3" ht="6" customHeight="1"/>
    <row r="4">
      <c r="A4" s="14" t="inlineStr">
        <is>
          <t>Company</t>
        </is>
      </c>
      <c r="B4" s="15" t="inlineStr">
        <is>
          <t>Example company (fictitious)</t>
        </is>
      </c>
      <c r="C4" s="15" t="n"/>
      <c r="D4" s="15" t="n"/>
      <c r="E4" s="15" t="n"/>
      <c r="G4" s="16" t="inlineStr">
        <is>
          <t>Monday used for week 1</t>
        </is>
      </c>
      <c r="K4" s="17">
        <f>IF($B$5="","",$B$5-WEEKDAY($B$5,2)+1)</f>
        <v/>
      </c>
      <c r="L4" s="17" t="n"/>
      <c r="N4" s="18" t="inlineStr">
        <is>
          <t>Key</t>
        </is>
      </c>
    </row>
    <row r="5">
      <c r="A5" s="14" t="inlineStr">
        <is>
          <t>Monday of week 1</t>
        </is>
      </c>
      <c r="B5" s="19" t="n">
        <v>46300</v>
      </c>
      <c r="C5" s="19" t="n"/>
      <c r="G5" s="16" t="inlineStr">
        <is>
          <t>First week below the threshold</t>
        </is>
      </c>
      <c r="K5" s="20">
        <f>IF(OR($B$6="",$B$7=""),"-",IF(COUNT($B$35:$N$35)=0,"None",MIN($B$35:$N$35)))</f>
        <v/>
      </c>
      <c r="L5" s="17">
        <f>IF(ISNUMBER($K$5),INDEX($B$11:$N$11,$K$5),"")</f>
        <v/>
      </c>
      <c r="N5" s="7" t="n"/>
      <c r="O5" s="14" t="inlineStr">
        <is>
          <t>Input</t>
        </is>
      </c>
    </row>
    <row r="6">
      <c r="A6" s="14" t="inlineStr">
        <is>
          <t>Opening balance (all banks, this Monday)</t>
        </is>
      </c>
      <c r="B6" s="21" t="n">
        <v>85000</v>
      </c>
      <c r="C6" s="21" t="n"/>
      <c r="G6" s="16" t="inlineStr">
        <is>
          <t>Low point of the plan (closing)</t>
        </is>
      </c>
      <c r="K6" s="22">
        <f>MIN($B$31:$N$31)</f>
        <v/>
      </c>
      <c r="L6" s="23">
        <f>IF(AND($B$6="",COUNT($B$14:$N$19,$B$22:$N$28)=0),"",MATCH($K$6,$B$31:$N$31,0))</f>
        <v/>
      </c>
      <c r="N6" s="9" t="n"/>
      <c r="O6" s="14" t="inlineStr">
        <is>
          <t>Calculated</t>
        </is>
      </c>
    </row>
    <row r="7">
      <c r="A7" s="14" t="inlineStr">
        <is>
          <t>Safety threshold</t>
        </is>
      </c>
      <c r="B7" s="21" t="n">
        <v>30000</v>
      </c>
      <c r="C7" s="21" t="n"/>
      <c r="G7" s="16" t="inlineStr">
        <is>
          <t>Closing balance, week 13</t>
        </is>
      </c>
      <c r="K7" s="22">
        <f>$N$31</f>
        <v/>
      </c>
      <c r="N7" s="10" t="inlineStr">
        <is>
          <t>Red</t>
        </is>
      </c>
      <c r="O7" s="14" t="inlineStr">
        <is>
          <t>Below threshold</t>
        </is>
      </c>
    </row>
    <row r="8">
      <c r="A8" s="14" t="inlineStr">
        <is>
          <t>Updated on</t>
        </is>
      </c>
      <c r="B8" s="19" t="n">
        <v>46297</v>
      </c>
      <c r="C8" s="19" t="n"/>
      <c r="G8" s="16" t="inlineStr">
        <is>
          <t>Weeks below the threshold</t>
        </is>
      </c>
      <c r="K8" s="24">
        <f>COUNT($B$35:$N$35)</f>
        <v/>
      </c>
    </row>
    <row r="9" ht="6" customHeight="1"/>
    <row r="10" ht="18" customHeight="1">
      <c r="A10" s="25" t="inlineStr">
        <is>
          <t>Week</t>
        </is>
      </c>
      <c r="B10" s="26" t="n">
        <v>1</v>
      </c>
      <c r="C10" s="26" t="n">
        <v>2</v>
      </c>
      <c r="D10" s="26" t="n">
        <v>3</v>
      </c>
      <c r="E10" s="26" t="n">
        <v>4</v>
      </c>
      <c r="F10" s="26" t="n">
        <v>5</v>
      </c>
      <c r="G10" s="26" t="n">
        <v>6</v>
      </c>
      <c r="H10" s="26" t="n">
        <v>7</v>
      </c>
      <c r="I10" s="26" t="n">
        <v>8</v>
      </c>
      <c r="J10" s="26" t="n">
        <v>9</v>
      </c>
      <c r="K10" s="26" t="n">
        <v>10</v>
      </c>
      <c r="L10" s="26" t="n">
        <v>11</v>
      </c>
      <c r="M10" s="26" t="n">
        <v>12</v>
      </c>
      <c r="N10" s="26" t="n">
        <v>13</v>
      </c>
      <c r="O10" s="27" t="inlineStr">
        <is>
          <t>13 weeks</t>
        </is>
      </c>
    </row>
    <row r="11">
      <c r="A11" s="28" t="inlineStr">
        <is>
          <t>Monday</t>
        </is>
      </c>
      <c r="B11" s="29">
        <f>IF($K$4="","",$K$4+7*(B$10-1))</f>
        <v/>
      </c>
      <c r="C11" s="29">
        <f>IF($K$4="","",$K$4+7*(C$10-1))</f>
        <v/>
      </c>
      <c r="D11" s="29">
        <f>IF($K$4="","",$K$4+7*(D$10-1))</f>
        <v/>
      </c>
      <c r="E11" s="29">
        <f>IF($K$4="","",$K$4+7*(E$10-1))</f>
        <v/>
      </c>
      <c r="F11" s="29">
        <f>IF($K$4="","",$K$4+7*(F$10-1))</f>
        <v/>
      </c>
      <c r="G11" s="29">
        <f>IF($K$4="","",$K$4+7*(G$10-1))</f>
        <v/>
      </c>
      <c r="H11" s="29">
        <f>IF($K$4="","",$K$4+7*(H$10-1))</f>
        <v/>
      </c>
      <c r="I11" s="29">
        <f>IF($K$4="","",$K$4+7*(I$10-1))</f>
        <v/>
      </c>
      <c r="J11" s="29">
        <f>IF($K$4="","",$K$4+7*(J$10-1))</f>
        <v/>
      </c>
      <c r="K11" s="29">
        <f>IF($K$4="","",$K$4+7*(K$10-1))</f>
        <v/>
      </c>
      <c r="L11" s="29">
        <f>IF($K$4="","",$K$4+7*(L$10-1))</f>
        <v/>
      </c>
      <c r="M11" s="29">
        <f>IF($K$4="","",$K$4+7*(M$10-1))</f>
        <v/>
      </c>
      <c r="N11" s="29">
        <f>IF($K$4="","",$K$4+7*(N$10-1))</f>
        <v/>
      </c>
      <c r="O11" s="30" t="inlineStr">
        <is>
          <t>Total or end</t>
        </is>
      </c>
    </row>
    <row r="12">
      <c r="A12" s="18" t="inlineStr">
        <is>
          <t>Opening balance of the week</t>
        </is>
      </c>
      <c r="B12" s="22">
        <f>N($B$6)</f>
        <v/>
      </c>
      <c r="C12" s="22">
        <f>B31</f>
        <v/>
      </c>
      <c r="D12" s="22">
        <f>C31</f>
        <v/>
      </c>
      <c r="E12" s="22">
        <f>D31</f>
        <v/>
      </c>
      <c r="F12" s="22">
        <f>E31</f>
        <v/>
      </c>
      <c r="G12" s="22">
        <f>F31</f>
        <v/>
      </c>
      <c r="H12" s="22">
        <f>G31</f>
        <v/>
      </c>
      <c r="I12" s="22">
        <f>H31</f>
        <v/>
      </c>
      <c r="J12" s="22">
        <f>I31</f>
        <v/>
      </c>
      <c r="K12" s="22">
        <f>J31</f>
        <v/>
      </c>
      <c r="L12" s="22">
        <f>K31</f>
        <v/>
      </c>
      <c r="M12" s="22">
        <f>L31</f>
        <v/>
      </c>
      <c r="N12" s="22">
        <f>M31</f>
        <v/>
      </c>
      <c r="O12" s="22">
        <f>B12</f>
        <v/>
      </c>
    </row>
    <row r="13" ht="20" customHeight="1">
      <c r="A13" s="31" t="inlineStr">
        <is>
          <t>Cash in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2" t="inlineStr">
        <is>
          <t>Customers: invoices collected</t>
        </is>
      </c>
      <c r="B14" s="21" t="n">
        <v>28000</v>
      </c>
      <c r="C14" s="21" t="n">
        <v>12000</v>
      </c>
      <c r="D14" s="21" t="n">
        <v>35000</v>
      </c>
      <c r="E14" s="21" t="n">
        <v>9000</v>
      </c>
      <c r="F14" s="21" t="n">
        <v>22000</v>
      </c>
      <c r="G14" s="21" t="n">
        <v>15000</v>
      </c>
      <c r="H14" s="21" t="n">
        <v>30000</v>
      </c>
      <c r="I14" s="21" t="n">
        <v>8000</v>
      </c>
      <c r="J14" s="21" t="n">
        <v>10000</v>
      </c>
      <c r="K14" s="21" t="n">
        <v>26000</v>
      </c>
      <c r="L14" s="21" t="n">
        <v>14000</v>
      </c>
      <c r="M14" s="21" t="n">
        <v>32000</v>
      </c>
      <c r="N14" s="21" t="n">
        <v>6000</v>
      </c>
      <c r="O14" s="33">
        <f>SUM(B14:N14)</f>
        <v/>
      </c>
    </row>
    <row r="15">
      <c r="A15" s="32" t="inlineStr">
        <is>
          <t>Cash and card sales</t>
        </is>
      </c>
      <c r="B15" s="21" t="n">
        <v>4000</v>
      </c>
      <c r="C15" s="21" t="n">
        <v>4500</v>
      </c>
      <c r="D15" s="21" t="n">
        <v>4000</v>
      </c>
      <c r="E15" s="21" t="n">
        <v>5000</v>
      </c>
      <c r="F15" s="21" t="n">
        <v>4000</v>
      </c>
      <c r="G15" s="21" t="n">
        <v>4500</v>
      </c>
      <c r="H15" s="21" t="n">
        <v>4000</v>
      </c>
      <c r="I15" s="21" t="n">
        <v>5000</v>
      </c>
      <c r="J15" s="21" t="n">
        <v>4000</v>
      </c>
      <c r="K15" s="21" t="n">
        <v>4500</v>
      </c>
      <c r="L15" s="21" t="n">
        <v>4000</v>
      </c>
      <c r="M15" s="21" t="n">
        <v>5500</v>
      </c>
      <c r="N15" s="21" t="n">
        <v>3000</v>
      </c>
      <c r="O15" s="33">
        <f>SUM(B15:N15)</f>
        <v/>
      </c>
    </row>
    <row r="16">
      <c r="A16" s="32" t="inlineStr">
        <is>
          <t>Financing received (loans, capital)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33">
        <f>SUM(B16:N16)</f>
        <v/>
      </c>
    </row>
    <row r="17">
      <c r="A17" s="32" t="inlineStr">
        <is>
          <t>Grants and subsidies</t>
        </is>
      </c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33">
        <f>SUM(B17:N17)</f>
        <v/>
      </c>
    </row>
    <row r="18">
      <c r="A18" s="32" t="inlineStr">
        <is>
          <t>VAT refunds and tax credits</t>
        </is>
      </c>
      <c r="B18" s="21" t="n"/>
      <c r="C18" s="21" t="n"/>
      <c r="D18" s="21" t="n"/>
      <c r="E18" s="21" t="n"/>
      <c r="F18" s="21" t="n"/>
      <c r="G18" s="21" t="n"/>
      <c r="H18" s="21" t="n">
        <v>6000</v>
      </c>
      <c r="I18" s="21" t="n"/>
      <c r="J18" s="21" t="n"/>
      <c r="K18" s="21" t="n"/>
      <c r="L18" s="21" t="n"/>
      <c r="M18" s="21" t="n"/>
      <c r="N18" s="21" t="n"/>
      <c r="O18" s="33">
        <f>SUM(B18:N18)</f>
        <v/>
      </c>
    </row>
    <row r="19">
      <c r="A19" s="32" t="inlineStr">
        <is>
          <t>Other cash in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33">
        <f>SUM(B19:N19)</f>
        <v/>
      </c>
    </row>
    <row r="20">
      <c r="A20" s="34" t="inlineStr">
        <is>
          <t>Total cash in</t>
        </is>
      </c>
      <c r="B20" s="35">
        <f>SUM(B14:B19)</f>
        <v/>
      </c>
      <c r="C20" s="35">
        <f>SUM(C14:C19)</f>
        <v/>
      </c>
      <c r="D20" s="35">
        <f>SUM(D14:D19)</f>
        <v/>
      </c>
      <c r="E20" s="35">
        <f>SUM(E14:E19)</f>
        <v/>
      </c>
      <c r="F20" s="35">
        <f>SUM(F14:F19)</f>
        <v/>
      </c>
      <c r="G20" s="35">
        <f>SUM(G14:G19)</f>
        <v/>
      </c>
      <c r="H20" s="35">
        <f>SUM(H14:H19)</f>
        <v/>
      </c>
      <c r="I20" s="35">
        <f>SUM(I14:I19)</f>
        <v/>
      </c>
      <c r="J20" s="35">
        <f>SUM(J14:J19)</f>
        <v/>
      </c>
      <c r="K20" s="35">
        <f>SUM(K14:K19)</f>
        <v/>
      </c>
      <c r="L20" s="35">
        <f>SUM(L14:L19)</f>
        <v/>
      </c>
      <c r="M20" s="35">
        <f>SUM(M14:M19)</f>
        <v/>
      </c>
      <c r="N20" s="35">
        <f>SUM(N14:N19)</f>
        <v/>
      </c>
      <c r="O20" s="35">
        <f>SUM(O14:O19)</f>
        <v/>
      </c>
    </row>
    <row r="21" ht="20" customHeight="1">
      <c r="A21" s="31" t="inlineStr">
        <is>
          <t>Cash out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32" t="inlineStr">
        <is>
          <t>Net salaries</t>
        </is>
      </c>
      <c r="B22" s="21" t="n"/>
      <c r="C22" s="21" t="n"/>
      <c r="D22" s="21" t="n"/>
      <c r="E22" s="21" t="n">
        <v>52000</v>
      </c>
      <c r="F22" s="21" t="n"/>
      <c r="G22" s="21" t="n"/>
      <c r="H22" s="21" t="n"/>
      <c r="I22" s="21" t="n"/>
      <c r="J22" s="21" t="n">
        <v>52000</v>
      </c>
      <c r="K22" s="21" t="n"/>
      <c r="L22" s="21" t="n"/>
      <c r="M22" s="21" t="n"/>
      <c r="N22" s="21" t="n">
        <v>53000</v>
      </c>
      <c r="O22" s="33">
        <f>SUM(B22:N22)</f>
        <v/>
      </c>
    </row>
    <row r="23">
      <c r="A23" s="32" t="inlineStr">
        <is>
          <t>Payroll taxes and social contributions</t>
        </is>
      </c>
      <c r="B23" s="21" t="n"/>
      <c r="C23" s="21" t="n">
        <v>30000</v>
      </c>
      <c r="D23" s="21" t="n"/>
      <c r="E23" s="21" t="n"/>
      <c r="F23" s="21" t="n"/>
      <c r="G23" s="21" t="n"/>
      <c r="H23" s="21" t="n">
        <v>30000</v>
      </c>
      <c r="I23" s="21" t="n"/>
      <c r="J23" s="21" t="n"/>
      <c r="K23" s="21" t="n"/>
      <c r="L23" s="21" t="n">
        <v>30000</v>
      </c>
      <c r="M23" s="21" t="n"/>
      <c r="N23" s="21" t="n"/>
      <c r="O23" s="33">
        <f>SUM(B23:N23)</f>
        <v/>
      </c>
    </row>
    <row r="24">
      <c r="A24" s="32" t="inlineStr">
        <is>
          <t>VAT payable</t>
        </is>
      </c>
      <c r="B24" s="21" t="n"/>
      <c r="C24" s="21" t="n"/>
      <c r="D24" s="21" t="n">
        <v>9000</v>
      </c>
      <c r="E24" s="21" t="n"/>
      <c r="F24" s="21" t="n"/>
      <c r="G24" s="21" t="n"/>
      <c r="H24" s="21" t="n"/>
      <c r="I24" s="21" t="n">
        <v>8500</v>
      </c>
      <c r="J24" s="21" t="n"/>
      <c r="K24" s="21" t="n"/>
      <c r="L24" s="21" t="n"/>
      <c r="M24" s="21" t="n">
        <v>9500</v>
      </c>
      <c r="N24" s="21" t="n"/>
      <c r="O24" s="33">
        <f>SUM(B24:N24)</f>
        <v/>
      </c>
    </row>
    <row r="25">
      <c r="A25" s="32" t="inlineStr">
        <is>
          <t>Rent and service charges</t>
        </is>
      </c>
      <c r="B25" s="21" t="n"/>
      <c r="C25" s="21" t="n"/>
      <c r="D25" s="21" t="n"/>
      <c r="E25" s="21" t="n">
        <v>7500</v>
      </c>
      <c r="F25" s="21" t="n"/>
      <c r="G25" s="21" t="n"/>
      <c r="H25" s="21" t="n"/>
      <c r="I25" s="21" t="n"/>
      <c r="J25" s="21" t="n">
        <v>7500</v>
      </c>
      <c r="K25" s="21" t="n"/>
      <c r="L25" s="21" t="n"/>
      <c r="M25" s="21" t="n"/>
      <c r="N25" s="21" t="n">
        <v>7500</v>
      </c>
      <c r="O25" s="33">
        <f>SUM(B25:N25)</f>
        <v/>
      </c>
    </row>
    <row r="26">
      <c r="A26" s="32" t="inlineStr">
        <is>
          <t>Loan repayments</t>
        </is>
      </c>
      <c r="B26" s="21" t="n">
        <v>3200</v>
      </c>
      <c r="C26" s="21" t="n"/>
      <c r="D26" s="21" t="n"/>
      <c r="E26" s="21" t="n"/>
      <c r="F26" s="21" t="n">
        <v>3200</v>
      </c>
      <c r="G26" s="21" t="n"/>
      <c r="H26" s="21" t="n"/>
      <c r="I26" s="21" t="n"/>
      <c r="J26" s="21" t="n">
        <v>3200</v>
      </c>
      <c r="K26" s="21" t="n"/>
      <c r="L26" s="21" t="n"/>
      <c r="M26" s="21" t="n"/>
      <c r="N26" s="21" t="n"/>
      <c r="O26" s="33">
        <f>SUM(B26:N26)</f>
        <v/>
      </c>
    </row>
    <row r="27">
      <c r="A27" s="32" t="inlineStr">
        <is>
          <t>Suppliers</t>
        </is>
      </c>
      <c r="B27" s="21" t="n">
        <v>6000</v>
      </c>
      <c r="C27" s="21" t="n">
        <v>9000</v>
      </c>
      <c r="D27" s="21" t="n">
        <v>5000</v>
      </c>
      <c r="E27" s="21" t="n">
        <v>12000</v>
      </c>
      <c r="F27" s="21" t="n">
        <v>7000</v>
      </c>
      <c r="G27" s="21" t="n">
        <v>8000</v>
      </c>
      <c r="H27" s="21" t="n">
        <v>6000</v>
      </c>
      <c r="I27" s="21" t="n">
        <v>11000</v>
      </c>
      <c r="J27" s="21" t="n">
        <v>9000</v>
      </c>
      <c r="K27" s="21" t="n">
        <v>6000</v>
      </c>
      <c r="L27" s="21" t="n">
        <v>8000</v>
      </c>
      <c r="M27" s="21" t="n">
        <v>7000</v>
      </c>
      <c r="N27" s="21" t="n">
        <v>10000</v>
      </c>
      <c r="O27" s="33">
        <f>SUM(B27:N27)</f>
        <v/>
      </c>
    </row>
    <row r="28">
      <c r="A28" s="32" t="inlineStr">
        <is>
          <t>Other (taxes, insurance, sundry)</t>
        </is>
      </c>
      <c r="B28" s="21" t="n"/>
      <c r="C28" s="21" t="n"/>
      <c r="D28" s="21" t="n"/>
      <c r="E28" s="21" t="n"/>
      <c r="F28" s="21" t="n"/>
      <c r="G28" s="21" t="n">
        <v>2500</v>
      </c>
      <c r="H28" s="21" t="n"/>
      <c r="I28" s="21" t="n"/>
      <c r="J28" s="21" t="n"/>
      <c r="K28" s="21" t="n"/>
      <c r="L28" s="21" t="n">
        <v>3800</v>
      </c>
      <c r="M28" s="21" t="n"/>
      <c r="N28" s="21" t="n"/>
      <c r="O28" s="33">
        <f>SUM(B28:N28)</f>
        <v/>
      </c>
    </row>
    <row r="29">
      <c r="A29" s="34" t="inlineStr">
        <is>
          <t>Total cash out</t>
        </is>
      </c>
      <c r="B29" s="35">
        <f>SUM(B22:B28)</f>
        <v/>
      </c>
      <c r="C29" s="35">
        <f>SUM(C22:C28)</f>
        <v/>
      </c>
      <c r="D29" s="35">
        <f>SUM(D22:D28)</f>
        <v/>
      </c>
      <c r="E29" s="35">
        <f>SUM(E22:E28)</f>
        <v/>
      </c>
      <c r="F29" s="35">
        <f>SUM(F22:F28)</f>
        <v/>
      </c>
      <c r="G29" s="35">
        <f>SUM(G22:G28)</f>
        <v/>
      </c>
      <c r="H29" s="35">
        <f>SUM(H22:H28)</f>
        <v/>
      </c>
      <c r="I29" s="35">
        <f>SUM(I22:I28)</f>
        <v/>
      </c>
      <c r="J29" s="35">
        <f>SUM(J22:J28)</f>
        <v/>
      </c>
      <c r="K29" s="35">
        <f>SUM(K22:K28)</f>
        <v/>
      </c>
      <c r="L29" s="35">
        <f>SUM(L22:L28)</f>
        <v/>
      </c>
      <c r="M29" s="35">
        <f>SUM(M22:M28)</f>
        <v/>
      </c>
      <c r="N29" s="35">
        <f>SUM(N22:N28)</f>
        <v/>
      </c>
      <c r="O29" s="35">
        <f>SUM(O22:O28)</f>
        <v/>
      </c>
    </row>
    <row r="30">
      <c r="A30" s="18" t="inlineStr">
        <is>
          <t>Net cash flow of the week</t>
        </is>
      </c>
      <c r="B30" s="22">
        <f>B20-B29</f>
        <v/>
      </c>
      <c r="C30" s="22">
        <f>C20-C29</f>
        <v/>
      </c>
      <c r="D30" s="22">
        <f>D20-D29</f>
        <v/>
      </c>
      <c r="E30" s="22">
        <f>E20-E29</f>
        <v/>
      </c>
      <c r="F30" s="22">
        <f>F20-F29</f>
        <v/>
      </c>
      <c r="G30" s="22">
        <f>G20-G29</f>
        <v/>
      </c>
      <c r="H30" s="22">
        <f>H20-H29</f>
        <v/>
      </c>
      <c r="I30" s="22">
        <f>I20-I29</f>
        <v/>
      </c>
      <c r="J30" s="22">
        <f>J20-J29</f>
        <v/>
      </c>
      <c r="K30" s="22">
        <f>K20-K29</f>
        <v/>
      </c>
      <c r="L30" s="22">
        <f>L20-L29</f>
        <v/>
      </c>
      <c r="M30" s="22">
        <f>M20-M29</f>
        <v/>
      </c>
      <c r="N30" s="22">
        <f>N20-N29</f>
        <v/>
      </c>
      <c r="O30" s="22">
        <f>SUM(B30:N30)</f>
        <v/>
      </c>
    </row>
    <row r="31" ht="20" customHeight="1">
      <c r="A31" s="36" t="inlineStr">
        <is>
          <t>Closing balance of the week</t>
        </is>
      </c>
      <c r="B31" s="37">
        <f>B12+B30</f>
        <v/>
      </c>
      <c r="C31" s="37">
        <f>C12+C30</f>
        <v/>
      </c>
      <c r="D31" s="37">
        <f>D12+D30</f>
        <v/>
      </c>
      <c r="E31" s="37">
        <f>E12+E30</f>
        <v/>
      </c>
      <c r="F31" s="37">
        <f>F12+F30</f>
        <v/>
      </c>
      <c r="G31" s="37">
        <f>G12+G30</f>
        <v/>
      </c>
      <c r="H31" s="37">
        <f>H12+H30</f>
        <v/>
      </c>
      <c r="I31" s="37">
        <f>I12+I30</f>
        <v/>
      </c>
      <c r="J31" s="37">
        <f>J12+J30</f>
        <v/>
      </c>
      <c r="K31" s="37">
        <f>K12+K30</f>
        <v/>
      </c>
      <c r="L31" s="37">
        <f>L12+L30</f>
        <v/>
      </c>
      <c r="M31" s="37">
        <f>M12+M30</f>
        <v/>
      </c>
      <c r="N31" s="37">
        <f>N12+N30</f>
        <v/>
      </c>
      <c r="O31" s="37">
        <f>N31</f>
        <v/>
      </c>
    </row>
    <row r="32">
      <c r="A32" s="14" t="inlineStr">
        <is>
          <t>Safety threshold</t>
        </is>
      </c>
      <c r="B32" s="33">
        <f>IF($B$7="","",$B$7)</f>
        <v/>
      </c>
      <c r="C32" s="33">
        <f>IF($B$7="","",$B$7)</f>
        <v/>
      </c>
      <c r="D32" s="33">
        <f>IF($B$7="","",$B$7)</f>
        <v/>
      </c>
      <c r="E32" s="33">
        <f>IF($B$7="","",$B$7)</f>
        <v/>
      </c>
      <c r="F32" s="33">
        <f>IF($B$7="","",$B$7)</f>
        <v/>
      </c>
      <c r="G32" s="33">
        <f>IF($B$7="","",$B$7)</f>
        <v/>
      </c>
      <c r="H32" s="33">
        <f>IF($B$7="","",$B$7)</f>
        <v/>
      </c>
      <c r="I32" s="33">
        <f>IF($B$7="","",$B$7)</f>
        <v/>
      </c>
      <c r="J32" s="33">
        <f>IF($B$7="","",$B$7)</f>
        <v/>
      </c>
      <c r="K32" s="33">
        <f>IF($B$7="","",$B$7)</f>
        <v/>
      </c>
      <c r="L32" s="33">
        <f>IF($B$7="","",$B$7)</f>
        <v/>
      </c>
      <c r="M32" s="33">
        <f>IF($B$7="","",$B$7)</f>
        <v/>
      </c>
      <c r="N32" s="33">
        <f>IF($B$7="","",$B$7)</f>
        <v/>
      </c>
      <c r="O32" s="9" t="n"/>
    </row>
    <row r="33">
      <c r="A33" s="14" t="inlineStr">
        <is>
          <t>Gap to the threshold</t>
        </is>
      </c>
      <c r="B33" s="33">
        <f>IF(B32="","",B31-B32)</f>
        <v/>
      </c>
      <c r="C33" s="33">
        <f>IF(C32="","",C31-C32)</f>
        <v/>
      </c>
      <c r="D33" s="33">
        <f>IF(D32="","",D31-D32)</f>
        <v/>
      </c>
      <c r="E33" s="33">
        <f>IF(E32="","",E31-E32)</f>
        <v/>
      </c>
      <c r="F33" s="33">
        <f>IF(F32="","",F31-F32)</f>
        <v/>
      </c>
      <c r="G33" s="33">
        <f>IF(G32="","",G31-G32)</f>
        <v/>
      </c>
      <c r="H33" s="33">
        <f>IF(H32="","",H31-H32)</f>
        <v/>
      </c>
      <c r="I33" s="33">
        <f>IF(I32="","",I31-I32)</f>
        <v/>
      </c>
      <c r="J33" s="33">
        <f>IF(J32="","",J31-J32)</f>
        <v/>
      </c>
      <c r="K33" s="33">
        <f>IF(K32="","",K31-K32)</f>
        <v/>
      </c>
      <c r="L33" s="33">
        <f>IF(L32="","",L31-L32)</f>
        <v/>
      </c>
      <c r="M33" s="33">
        <f>IF(M32="","",M31-M32)</f>
        <v/>
      </c>
      <c r="N33" s="33">
        <f>IF(N32="","",N31-N32)</f>
        <v/>
      </c>
      <c r="O33" s="9" t="n"/>
    </row>
    <row r="34">
      <c r="A34" s="18" t="inlineStr">
        <is>
          <t>Alert</t>
        </is>
      </c>
      <c r="B34" s="38">
        <f>IF(B35="","","Below threshold")</f>
        <v/>
      </c>
      <c r="C34" s="38">
        <f>IF(C35="","","Below threshold")</f>
        <v/>
      </c>
      <c r="D34" s="38">
        <f>IF(D35="","","Below threshold")</f>
        <v/>
      </c>
      <c r="E34" s="38">
        <f>IF(E35="","","Below threshold")</f>
        <v/>
      </c>
      <c r="F34" s="38">
        <f>IF(F35="","","Below threshold")</f>
        <v/>
      </c>
      <c r="G34" s="38">
        <f>IF(G35="","","Below threshold")</f>
        <v/>
      </c>
      <c r="H34" s="38">
        <f>IF(H35="","","Below threshold")</f>
        <v/>
      </c>
      <c r="I34" s="38">
        <f>IF(I35="","","Below threshold")</f>
        <v/>
      </c>
      <c r="J34" s="38">
        <f>IF(J35="","","Below threshold")</f>
        <v/>
      </c>
      <c r="K34" s="38">
        <f>IF(K35="","","Below threshold")</f>
        <v/>
      </c>
      <c r="L34" s="38">
        <f>IF(L35="","","Below threshold")</f>
        <v/>
      </c>
      <c r="M34" s="38">
        <f>IF(M35="","","Below threshold")</f>
        <v/>
      </c>
      <c r="N34" s="38">
        <f>IF(N35="","","Below threshold")</f>
        <v/>
      </c>
      <c r="O34" s="9" t="n"/>
    </row>
    <row r="35" hidden="1">
      <c r="A35" s="39" t="inlineStr">
        <is>
          <t>Week if below the threshold (helper)</t>
        </is>
      </c>
      <c r="B35" s="40">
        <f>IF(OR($B$6="",$B$7=""),"",IF(B31&lt;$B$7,B$10,""))</f>
        <v/>
      </c>
      <c r="C35" s="40">
        <f>IF(OR($B$6="",$B$7=""),"",IF(C31&lt;$B$7,C$10,""))</f>
        <v/>
      </c>
      <c r="D35" s="40">
        <f>IF(OR($B$6="",$B$7=""),"",IF(D31&lt;$B$7,D$10,""))</f>
        <v/>
      </c>
      <c r="E35" s="40">
        <f>IF(OR($B$6="",$B$7=""),"",IF(E31&lt;$B$7,E$10,""))</f>
        <v/>
      </c>
      <c r="F35" s="40">
        <f>IF(OR($B$6="",$B$7=""),"",IF(F31&lt;$B$7,F$10,""))</f>
        <v/>
      </c>
      <c r="G35" s="40">
        <f>IF(OR($B$6="",$B$7=""),"",IF(G31&lt;$B$7,G$10,""))</f>
        <v/>
      </c>
      <c r="H35" s="40">
        <f>IF(OR($B$6="",$B$7=""),"",IF(H31&lt;$B$7,H$10,""))</f>
        <v/>
      </c>
      <c r="I35" s="40">
        <f>IF(OR($B$6="",$B$7=""),"",IF(I31&lt;$B$7,I$10,""))</f>
        <v/>
      </c>
      <c r="J35" s="40">
        <f>IF(OR($B$6="",$B$7=""),"",IF(J31&lt;$B$7,J$10,""))</f>
        <v/>
      </c>
      <c r="K35" s="40">
        <f>IF(OR($B$6="",$B$7=""),"",IF(K31&lt;$B$7,K$10,""))</f>
        <v/>
      </c>
      <c r="L35" s="40">
        <f>IF(OR($B$6="",$B$7=""),"",IF(L31&lt;$B$7,L$10,""))</f>
        <v/>
      </c>
      <c r="M35" s="40">
        <f>IF(OR($B$6="",$B$7=""),"",IF(M31&lt;$B$7,M$10,""))</f>
        <v/>
      </c>
      <c r="N35" s="40">
        <f>IF(OR($B$6="",$B$7=""),"",IF(N31&lt;$B$7,N$10,""))</f>
        <v/>
      </c>
      <c r="O35" s="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3">
    <mergeCell ref="G6:J6"/>
    <mergeCell ref="B6:C6"/>
    <mergeCell ref="A2:O2"/>
    <mergeCell ref="B4:E4"/>
    <mergeCell ref="B7:C7"/>
    <mergeCell ref="G8:J8"/>
    <mergeCell ref="B5:C5"/>
    <mergeCell ref="G4:J4"/>
    <mergeCell ref="G7:J7"/>
    <mergeCell ref="A1:H1"/>
    <mergeCell ref="K4:L4"/>
    <mergeCell ref="B8:C8"/>
    <mergeCell ref="G5:J5"/>
  </mergeCells>
  <conditionalFormatting sqref="K5:L5">
    <cfRule type="expression" priority="1" dxfId="0" stopIfTrue="0">
      <formula>ISNUMBER($K$5)</formula>
    </cfRule>
  </conditionalFormatting>
  <conditionalFormatting sqref="K6">
    <cfRule type="expression" priority="2" dxfId="0" stopIfTrue="0">
      <formula>AND($B$7&lt;&gt;"",ISNUMBER($K$6),$K$6&lt;$B$7)</formula>
    </cfRule>
  </conditionalFormatting>
  <conditionalFormatting sqref="K7">
    <cfRule type="expression" priority="3" dxfId="0" stopIfTrue="0">
      <formula>AND($B$7&lt;&gt;"",ISNUMBER($K$7),$K$7&lt;$B$7)</formula>
    </cfRule>
  </conditionalFormatting>
  <conditionalFormatting sqref="K8">
    <cfRule type="expression" priority="4" dxfId="0" stopIfTrue="0">
      <formula>$K$8&gt;0</formula>
    </cfRule>
  </conditionalFormatting>
  <conditionalFormatting sqref="B31:N31">
    <cfRule type="expression" priority="5" dxfId="0" stopIfTrue="0">
      <formula>AND($B$7&lt;&gt;"",B31&lt;$B$7)</formula>
    </cfRule>
  </conditionalFormatting>
  <conditionalFormatting sqref="O31">
    <cfRule type="expression" priority="6" dxfId="0" stopIfTrue="0">
      <formula>AND($B$7&lt;&gt;"",O31&lt;$B$7)</formula>
    </cfRule>
  </conditionalFormatting>
  <conditionalFormatting sqref="B33:N33">
    <cfRule type="expression" priority="7" dxfId="0" stopIfTrue="0">
      <formula>AND(ISNUMBER(B33),B33&lt;0)</formula>
    </cfRule>
  </conditionalFormatting>
  <conditionalFormatting sqref="B34:N34">
    <cfRule type="expression" priority="8" dxfId="0" stopIfTrue="0">
      <formula>B34&lt;&gt;""</formula>
    </cfRule>
  </conditionalFormatting>
  <dataValidations count="4">
    <dataValidation sqref="B5 B8" showDropDown="0" showInputMessage="0" showErrorMessage="1" allowBlank="1" errorTitle="Date expected" error="Enter a date." type="date" operator="greaterThanOrEqual">
      <formula1>36526</formula1>
    </dataValidation>
    <dataValidation sqref="B6 B7" showDropDown="0" showInputMessage="0" showErrorMessage="1" allowBlank="1" errorTitle="Number expected" error="Enter a number." type="decimal" operator="between">
      <formula1>-1000000000000</formula1>
      <formula2>1000000000000</formula2>
    </dataValidation>
    <dataValidation sqref="B14:N19" showDropDown="0" showInputMessage="0" showErrorMessage="1" allowBlank="1" errorTitle="Positive amount" error="Enter a positive amount or leave blank: the template knows what comes in and what goes out." type="decimal" operator="greaterThanOrEqual">
      <formula1>0</formula1>
    </dataValidation>
    <dataValidation sqref="B22:N28" showDropDown="0" showInputMessage="0" showErrorMessage="1" allowBlank="1" errorTitle="Positive amount" error="Enter a positive amount or leave blank: the template knows what comes in and what goes out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13-week cash flow plan</dc:title>
  <dc:subject>Template offered by THG Conseil: weekly cash flow plan over one quarter</dc:subject>
  <dc:language>en-GB</dc:language>
  <dcterms:created xsi:type="dcterms:W3CDTF">2026-10-05T09:00:00Z</dcterms:created>
  <dcterms:modified xsi:type="dcterms:W3CDTF">2026-10-13T20:40:36Z</dcterms:modified>
  <cp:lastModifiedBy>Tudor Hilcu, THG Conseil</cp:lastModifiedBy>
  <cp:keywords>THG Conseil; thgconseil.fr</cp:keywords>
</cp:coreProperties>
</file>